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2.10\morikawa\3木橋技術協会\診断士試験\2025更新と試験\"/>
    </mc:Choice>
  </mc:AlternateContent>
  <xr:revisionPtr revIDLastSave="0" documentId="13_ncr:1_{ABE9040C-1907-46DD-BC5D-AD887BB16D9B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35" i="1"/>
  <c r="J34" i="1"/>
  <c r="J33" i="1"/>
  <c r="J23" i="1"/>
  <c r="J22" i="1"/>
  <c r="J21" i="1"/>
  <c r="J77" i="1"/>
  <c r="J78" i="1"/>
  <c r="J68" i="1"/>
  <c r="J69" i="1"/>
  <c r="J60" i="1"/>
  <c r="J61" i="1"/>
  <c r="J51" i="1"/>
  <c r="J52" i="1"/>
  <c r="J53" i="1"/>
  <c r="J42" i="1"/>
  <c r="J43" i="1"/>
  <c r="J30" i="1"/>
  <c r="J31" i="1"/>
  <c r="J18" i="1"/>
  <c r="J19" i="1"/>
  <c r="H10" i="1" l="1"/>
  <c r="H9" i="1"/>
  <c r="H8" i="1"/>
  <c r="H7" i="1"/>
  <c r="H6" i="1"/>
  <c r="J71" i="1" l="1"/>
  <c r="J70" i="1"/>
  <c r="J67" i="1"/>
  <c r="J80" i="1"/>
  <c r="J79" i="1"/>
  <c r="J76" i="1"/>
  <c r="J63" i="1"/>
  <c r="J62" i="1"/>
  <c r="J59" i="1"/>
  <c r="J36" i="1"/>
  <c r="J32" i="1"/>
  <c r="J29" i="1"/>
  <c r="J24" i="1"/>
  <c r="J20" i="1"/>
  <c r="J17" i="1"/>
  <c r="J55" i="1"/>
  <c r="J54" i="1"/>
  <c r="J50" i="1"/>
  <c r="J46" i="1"/>
  <c r="J44" i="1"/>
  <c r="J41" i="1"/>
  <c r="G6" i="1" s="1"/>
  <c r="I6" i="1" s="1"/>
  <c r="G7" i="1" l="1"/>
  <c r="I7" i="1" s="1"/>
  <c r="G8" i="1"/>
  <c r="I8" i="1" s="1"/>
  <c r="G9" i="1"/>
  <c r="I9" i="1" s="1"/>
  <c r="G10" i="1"/>
  <c r="I10" i="1" s="1"/>
  <c r="G5" i="1"/>
  <c r="I5" i="1" s="1"/>
  <c r="G4" i="1"/>
  <c r="I4" i="1" s="1"/>
  <c r="J4" i="1" l="1"/>
  <c r="I11" i="1"/>
  <c r="J11" i="1" s="1"/>
  <c r="G11" i="1"/>
  <c r="C12" i="1" l="1"/>
</calcChain>
</file>

<file path=xl/sharedStrings.xml><?xml version="1.0" encoding="utf-8"?>
<sst xmlns="http://schemas.openxmlformats.org/spreadsheetml/2006/main" count="171" uniqueCount="62">
  <si>
    <t>講習会、見学会等名</t>
    <rPh sb="0" eb="3">
      <t>コウシュウカイ</t>
    </rPh>
    <rPh sb="4" eb="7">
      <t>ケンガクカイ</t>
    </rPh>
    <rPh sb="7" eb="8">
      <t>トウ</t>
    </rPh>
    <rPh sb="8" eb="9">
      <t>メイ</t>
    </rPh>
    <phoneticPr fontId="1"/>
  </si>
  <si>
    <t>I-A</t>
    <phoneticPr fontId="2"/>
  </si>
  <si>
    <t>開催年月日・時間</t>
    <rPh sb="0" eb="2">
      <t>カイサイ</t>
    </rPh>
    <rPh sb="2" eb="5">
      <t>ネンガッピ</t>
    </rPh>
    <rPh sb="6" eb="8">
      <t>ジカン</t>
    </rPh>
    <phoneticPr fontId="2"/>
  </si>
  <si>
    <t>主催</t>
    <rPh sb="0" eb="2">
      <t>シュサイ</t>
    </rPh>
    <phoneticPr fontId="2"/>
  </si>
  <si>
    <t>学習内容</t>
    <rPh sb="0" eb="2">
      <t>ガクシュウ</t>
    </rPh>
    <rPh sb="2" eb="4">
      <t>ナイヨウ</t>
    </rPh>
    <phoneticPr fontId="2"/>
  </si>
  <si>
    <t>単位CPD</t>
    <rPh sb="0" eb="2">
      <t>タンイ</t>
    </rPh>
    <phoneticPr fontId="2"/>
  </si>
  <si>
    <t>係数</t>
    <rPh sb="0" eb="2">
      <t>ケイスウ</t>
    </rPh>
    <phoneticPr fontId="2"/>
  </si>
  <si>
    <t>取得単位</t>
    <rPh sb="0" eb="2">
      <t>シュトク</t>
    </rPh>
    <rPh sb="2" eb="4">
      <t>タンイ</t>
    </rPh>
    <phoneticPr fontId="2"/>
  </si>
  <si>
    <t>I-B</t>
    <phoneticPr fontId="2"/>
  </si>
  <si>
    <t>II-A</t>
    <phoneticPr fontId="2"/>
  </si>
  <si>
    <t>業務名</t>
    <rPh sb="0" eb="3">
      <t>ギョウムメイ</t>
    </rPh>
    <phoneticPr fontId="2"/>
  </si>
  <si>
    <t>実施年月日</t>
    <rPh sb="0" eb="2">
      <t>ジッシ</t>
    </rPh>
    <rPh sb="2" eb="5">
      <t>ネンガッピ</t>
    </rPh>
    <phoneticPr fontId="2"/>
  </si>
  <si>
    <t>II-B</t>
    <phoneticPr fontId="2"/>
  </si>
  <si>
    <t>業務内容</t>
    <rPh sb="0" eb="2">
      <t>ギョウム</t>
    </rPh>
    <rPh sb="2" eb="4">
      <t>ナイヨウ</t>
    </rPh>
    <phoneticPr fontId="2"/>
  </si>
  <si>
    <t>III-A</t>
    <phoneticPr fontId="2"/>
  </si>
  <si>
    <t>委員会名</t>
    <rPh sb="0" eb="3">
      <t>イインカイ</t>
    </rPh>
    <rPh sb="3" eb="4">
      <t>メイ</t>
    </rPh>
    <phoneticPr fontId="2"/>
  </si>
  <si>
    <t>III-B</t>
    <phoneticPr fontId="2"/>
  </si>
  <si>
    <t>資格名</t>
    <rPh sb="0" eb="2">
      <t>シカク</t>
    </rPh>
    <rPh sb="2" eb="3">
      <t>メイ</t>
    </rPh>
    <phoneticPr fontId="2"/>
  </si>
  <si>
    <t>III-C</t>
    <phoneticPr fontId="2"/>
  </si>
  <si>
    <t>I-A　当会主催、共催及び認定プログラム</t>
    <phoneticPr fontId="2"/>
  </si>
  <si>
    <t>III-C　自己学習、社内研修、社会貢献活動など</t>
    <phoneticPr fontId="2"/>
  </si>
  <si>
    <t>III-B　他の資格取得、更新</t>
    <phoneticPr fontId="2"/>
  </si>
  <si>
    <t>III-A　関連学会、協議会等の委員会</t>
    <phoneticPr fontId="2"/>
  </si>
  <si>
    <t>II-A　橋梁点検または診断業務</t>
    <phoneticPr fontId="2"/>
  </si>
  <si>
    <t>I-B　当会以外の建設系CPD協議会構成団体主催及び認定プログラム</t>
    <phoneticPr fontId="2"/>
  </si>
  <si>
    <t>証明書</t>
    <rPh sb="0" eb="3">
      <t>ショウメイショ</t>
    </rPh>
    <phoneticPr fontId="2"/>
  </si>
  <si>
    <t>証明書</t>
    <rPh sb="0" eb="2">
      <t>ショウメイ</t>
    </rPh>
    <rPh sb="2" eb="3">
      <t>ショ</t>
    </rPh>
    <phoneticPr fontId="2"/>
  </si>
  <si>
    <t>内容</t>
    <rPh sb="0" eb="2">
      <t>ナイヨウ</t>
    </rPh>
    <phoneticPr fontId="2"/>
  </si>
  <si>
    <t>なし</t>
  </si>
  <si>
    <t>なし</t>
    <phoneticPr fontId="2"/>
  </si>
  <si>
    <t>時間数</t>
    <rPh sb="0" eb="2">
      <t>ジカン</t>
    </rPh>
    <rPh sb="2" eb="3">
      <t>スウ</t>
    </rPh>
    <phoneticPr fontId="2"/>
  </si>
  <si>
    <t>上限</t>
    <rPh sb="0" eb="2">
      <t>ジョウゲン</t>
    </rPh>
    <phoneticPr fontId="2"/>
  </si>
  <si>
    <t>実施</t>
    <rPh sb="0" eb="2">
      <t>ジッシ</t>
    </rPh>
    <phoneticPr fontId="2"/>
  </si>
  <si>
    <t>↑ 講師、発表者は係数2</t>
    <phoneticPr fontId="2"/>
  </si>
  <si>
    <t>CPD証明書を添付</t>
    <rPh sb="3" eb="6">
      <t>ショウメイショ</t>
    </rPh>
    <rPh sb="7" eb="9">
      <t>テンプ</t>
    </rPh>
    <phoneticPr fontId="2"/>
  </si>
  <si>
    <t>証明書、登録証を添付</t>
    <rPh sb="8" eb="10">
      <t>テンプ</t>
    </rPh>
    <phoneticPr fontId="2"/>
  </si>
  <si>
    <t>備考</t>
    <rPh sb="0" eb="2">
      <t>ビコウ</t>
    </rPh>
    <phoneticPr fontId="2"/>
  </si>
  <si>
    <t>テクリス、契約書、
業務経歴証明書等を添付</t>
    <rPh sb="19" eb="21">
      <t>テンプ</t>
    </rPh>
    <phoneticPr fontId="2"/>
  </si>
  <si>
    <t>論文、業務経歴
証明書等を添付</t>
    <rPh sb="13" eb="15">
      <t>テンプ</t>
    </rPh>
    <phoneticPr fontId="2"/>
  </si>
  <si>
    <t>教育内容に関する
資料を添付</t>
    <rPh sb="12" eb="14">
      <t>テンプ</t>
    </rPh>
    <phoneticPr fontId="2"/>
  </si>
  <si>
    <t>↑「公共工事に関する品質確保に資する技術者資格」登録されているもののみ</t>
    <phoneticPr fontId="2"/>
  </si>
  <si>
    <t>氏名</t>
    <rPh sb="0" eb="2">
      <t>シメイ</t>
    </rPh>
    <phoneticPr fontId="2"/>
  </si>
  <si>
    <t>取得
単位数</t>
    <rPh sb="0" eb="2">
      <t>シュトク</t>
    </rPh>
    <rPh sb="3" eb="6">
      <t>タンイスウ</t>
    </rPh>
    <phoneticPr fontId="2"/>
  </si>
  <si>
    <t>認定
単位数</t>
    <rPh sb="0" eb="2">
      <t>ニンテイ</t>
    </rPh>
    <rPh sb="3" eb="6">
      <t>タンイスウ</t>
    </rPh>
    <phoneticPr fontId="2"/>
  </si>
  <si>
    <t>期間</t>
    <rPh sb="0" eb="2">
      <t>キカン</t>
    </rPh>
    <phoneticPr fontId="2"/>
  </si>
  <si>
    <t>年　　月　　日～</t>
    <rPh sb="0" eb="1">
      <t>ネン</t>
    </rPh>
    <rPh sb="3" eb="4">
      <t>ガツ</t>
    </rPh>
    <rPh sb="6" eb="7">
      <t>ニチ</t>
    </rPh>
    <phoneticPr fontId="2"/>
  </si>
  <si>
    <t>計</t>
    <rPh sb="0" eb="1">
      <t>ケイ</t>
    </rPh>
    <phoneticPr fontId="2"/>
  </si>
  <si>
    <t>－</t>
    <phoneticPr fontId="2"/>
  </si>
  <si>
    <t>取得更新</t>
    <rPh sb="0" eb="2">
      <t>シュトク</t>
    </rPh>
    <rPh sb="2" eb="4">
      <t>コウシン</t>
    </rPh>
    <phoneticPr fontId="2"/>
  </si>
  <si>
    <t>判定</t>
    <rPh sb="0" eb="2">
      <t>ハンテイ</t>
    </rPh>
    <phoneticPr fontId="2"/>
  </si>
  <si>
    <t>前回更新からの年数</t>
    <rPh sb="0" eb="2">
      <t>ゼンカイ</t>
    </rPh>
    <rPh sb="2" eb="4">
      <t>コウシン</t>
    </rPh>
    <rPh sb="7" eb="9">
      <t>ネンスウゼンネン</t>
    </rPh>
    <phoneticPr fontId="2"/>
  </si>
  <si>
    <t>II-B　橋梁点検、診断に関する製品開発、研究業務</t>
    <phoneticPr fontId="2"/>
  </si>
  <si>
    <t>実施年月</t>
    <rPh sb="0" eb="2">
      <t>ジッシ</t>
    </rPh>
    <rPh sb="2" eb="4">
      <t>ネンゲツ</t>
    </rPh>
    <phoneticPr fontId="2"/>
  </si>
  <si>
    <t>年間10単位までしか認められません ↑　</t>
    <rPh sb="0" eb="2">
      <t>ネンカン</t>
    </rPh>
    <rPh sb="4" eb="6">
      <t>タンイ</t>
    </rPh>
    <rPh sb="10" eb="11">
      <t>ミト</t>
    </rPh>
    <phoneticPr fontId="2"/>
  </si>
  <si>
    <t>このシートにより、CPDで木橋診断士の更新が可能かを判定できます。</t>
    <rPh sb="13" eb="15">
      <t>キバシ</t>
    </rPh>
    <rPh sb="15" eb="18">
      <t>シンダンシ</t>
    </rPh>
    <rPh sb="19" eb="21">
      <t>コウシン</t>
    </rPh>
    <rPh sb="22" eb="24">
      <t>カノウ</t>
    </rPh>
    <rPh sb="26" eb="28">
      <t>ハンテイ</t>
    </rPh>
    <phoneticPr fontId="2"/>
  </si>
  <si>
    <t>CPDで更新する場合、このシートと備考に示された書類を提出してください。</t>
    <rPh sb="4" eb="6">
      <t>コウシン</t>
    </rPh>
    <rPh sb="8" eb="10">
      <t>バアイ</t>
    </rPh>
    <rPh sb="17" eb="19">
      <t>ビコウ</t>
    </rPh>
    <rPh sb="20" eb="21">
      <t>シメ</t>
    </rPh>
    <rPh sb="24" eb="26">
      <t>ショルイ</t>
    </rPh>
    <rPh sb="27" eb="29">
      <t>テイシュツ</t>
    </rPh>
    <phoneticPr fontId="2"/>
  </si>
  <si>
    <t>4年間で100単位（年間25単位）が必要です。またI-Aで10単位（年間2.5単位）必要です。</t>
    <rPh sb="1" eb="3">
      <t>ネンカン</t>
    </rPh>
    <rPh sb="7" eb="9">
      <t>タンイ</t>
    </rPh>
    <rPh sb="10" eb="12">
      <t>ネンカン</t>
    </rPh>
    <rPh sb="14" eb="16">
      <t>タンイ</t>
    </rPh>
    <rPh sb="18" eb="20">
      <t>ヒツヨウ</t>
    </rPh>
    <rPh sb="31" eb="33">
      <t>タンイ</t>
    </rPh>
    <rPh sb="34" eb="36">
      <t>ネンカン</t>
    </rPh>
    <rPh sb="39" eb="41">
      <t>タンイ</t>
    </rPh>
    <rPh sb="42" eb="44">
      <t>ヒツヨウ</t>
    </rPh>
    <phoneticPr fontId="2"/>
  </si>
  <si>
    <t>算入できるCPDには上限があります。</t>
    <rPh sb="0" eb="2">
      <t>サンニュウ</t>
    </rPh>
    <rPh sb="10" eb="12">
      <t>ジョウゲン</t>
    </rPh>
    <phoneticPr fontId="2"/>
  </si>
  <si>
    <t>着色されたセルを入力または選択してください。</t>
    <rPh sb="0" eb="2">
      <t>チャクショク</t>
    </rPh>
    <rPh sb="8" eb="10">
      <t>ニュウリョク</t>
    </rPh>
    <rPh sb="13" eb="15">
      <t>センタク</t>
    </rPh>
    <phoneticPr fontId="2"/>
  </si>
  <si>
    <t>木橋・総合診断士/木橋診断士 更新における取得CPD単位申請</t>
    <rPh sb="0" eb="2">
      <t>モクキョウ</t>
    </rPh>
    <rPh sb="3" eb="5">
      <t>ソウゴウ</t>
    </rPh>
    <rPh sb="5" eb="8">
      <t>シンダンシ</t>
    </rPh>
    <rPh sb="21" eb="23">
      <t>シュトク</t>
    </rPh>
    <rPh sb="28" eb="30">
      <t>シンセイ</t>
    </rPh>
    <phoneticPr fontId="2"/>
  </si>
  <si>
    <t xml:space="preserve"> 年　   月　  日</t>
    <rPh sb="1" eb="2">
      <t>ネン</t>
    </rPh>
    <rPh sb="6" eb="7">
      <t>ガツ</t>
    </rPh>
    <rPh sb="10" eb="11">
      <t>ニチ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</si>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</sst>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8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Protection="1">
      <alignment vertical="center"/>
      <protection locked="0"/>
    </xf>
    <xf numFmtId="0" fontId="0" fillId="8" borderId="12" xfId="0" applyFill="1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0" fontId="0" fillId="7" borderId="17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8" borderId="24" xfId="0" applyFont="1" applyFill="1" applyBorder="1" applyAlignment="1" applyProtection="1">
      <alignment horizontal="center" vertical="center"/>
      <protection locked="0"/>
    </xf>
    <xf numFmtId="0" fontId="8" fillId="8" borderId="25" xfId="0" applyFont="1" applyFill="1" applyBorder="1" applyAlignment="1" applyProtection="1">
      <alignment horizontal="center" vertical="center"/>
      <protection locked="0"/>
    </xf>
    <xf numFmtId="0" fontId="8" fillId="8" borderId="26" xfId="0" applyFont="1" applyFill="1" applyBorder="1" applyAlignment="1" applyProtection="1">
      <alignment horizontal="center" vertical="center"/>
      <protection locked="0"/>
    </xf>
    <xf numFmtId="0" fontId="8" fillId="8" borderId="27" xfId="0" applyFont="1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28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4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7" borderId="31" xfId="0" applyFill="1" applyBorder="1" applyAlignment="1" applyProtection="1">
      <alignment horizontal="center" vertical="center"/>
      <protection locked="0"/>
    </xf>
    <xf numFmtId="0" fontId="0" fillId="7" borderId="32" xfId="0" applyFill="1" applyBorder="1" applyAlignment="1" applyProtection="1">
      <alignment horizontal="center" vertical="center"/>
      <protection locked="0"/>
    </xf>
    <xf numFmtId="0" fontId="0" fillId="7" borderId="34" xfId="0" applyFill="1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1"/>
  <sheetViews>
    <sheetView tabSelected="1" topLeftCell="A53" workbookViewId="0">
      <selection activeCell="K4" sqref="K4"/>
    </sheetView>
  </sheetViews>
  <sheetFormatPr defaultRowHeight="18" x14ac:dyDescent="0.55000000000000004"/>
  <cols>
    <col min="2" max="2" width="28.58203125" customWidth="1"/>
    <col min="3" max="3" width="18.33203125" customWidth="1"/>
    <col min="4" max="4" width="13.83203125" customWidth="1"/>
    <col min="5" max="5" width="19.58203125" customWidth="1"/>
    <col min="6" max="10" width="8.58203125" customWidth="1"/>
    <col min="11" max="11" width="22.83203125" customWidth="1"/>
  </cols>
  <sheetData>
    <row r="1" spans="2:11" ht="32.5" x14ac:dyDescent="0.55000000000000004">
      <c r="B1" s="15" t="s">
        <v>59</v>
      </c>
    </row>
    <row r="2" spans="2:11" ht="18" customHeight="1" x14ac:dyDescent="0.55000000000000004">
      <c r="B2" t="s">
        <v>54</v>
      </c>
      <c r="F2" s="41"/>
      <c r="G2" s="40" t="s">
        <v>42</v>
      </c>
      <c r="H2" s="41" t="s">
        <v>31</v>
      </c>
      <c r="I2" s="40" t="s">
        <v>43</v>
      </c>
      <c r="J2" s="41" t="s">
        <v>49</v>
      </c>
    </row>
    <row r="3" spans="2:11" x14ac:dyDescent="0.55000000000000004">
      <c r="B3" t="s">
        <v>58</v>
      </c>
      <c r="F3" s="41"/>
      <c r="G3" s="40"/>
      <c r="H3" s="41"/>
      <c r="I3" s="40"/>
      <c r="J3" s="41"/>
    </row>
    <row r="4" spans="2:11" x14ac:dyDescent="0.55000000000000004">
      <c r="B4" t="s">
        <v>55</v>
      </c>
      <c r="F4" s="9" t="s">
        <v>1</v>
      </c>
      <c r="G4" s="9">
        <f>SUM(J17:J24)</f>
        <v>0</v>
      </c>
      <c r="H4" s="9" t="s">
        <v>47</v>
      </c>
      <c r="I4" s="39">
        <f>G4</f>
        <v>0</v>
      </c>
      <c r="J4" s="38" t="str">
        <f>IF(I4&gt;=2.5*C11,"可","否")</f>
        <v>否</v>
      </c>
    </row>
    <row r="5" spans="2:11" x14ac:dyDescent="0.55000000000000004">
      <c r="B5" t="s">
        <v>56</v>
      </c>
      <c r="F5" s="9" t="s">
        <v>8</v>
      </c>
      <c r="G5" s="9">
        <f>SUM(J29:J36)</f>
        <v>0</v>
      </c>
      <c r="H5" s="9" t="s">
        <v>47</v>
      </c>
      <c r="I5" s="9">
        <f>G5</f>
        <v>0</v>
      </c>
      <c r="J5" s="9" t="s">
        <v>47</v>
      </c>
    </row>
    <row r="6" spans="2:11" ht="18.5" thickBot="1" x14ac:dyDescent="0.6">
      <c r="B6" t="s">
        <v>57</v>
      </c>
      <c r="F6" s="9" t="s">
        <v>9</v>
      </c>
      <c r="G6" s="9">
        <f>SUM(J41:J46)</f>
        <v>0</v>
      </c>
      <c r="H6" s="9">
        <f>15*C11</f>
        <v>60</v>
      </c>
      <c r="I6" s="9">
        <f>IF(G6&gt;H6,H6,G6)</f>
        <v>0</v>
      </c>
      <c r="J6" s="9" t="s">
        <v>47</v>
      </c>
    </row>
    <row r="7" spans="2:11" ht="18" customHeight="1" x14ac:dyDescent="0.55000000000000004">
      <c r="B7" s="62" t="s">
        <v>41</v>
      </c>
      <c r="C7" s="64"/>
      <c r="D7" s="65"/>
      <c r="F7" s="9" t="s">
        <v>12</v>
      </c>
      <c r="G7" s="9">
        <f>SUM(J50:J55)</f>
        <v>0</v>
      </c>
      <c r="H7" s="9">
        <f>15*C11</f>
        <v>60</v>
      </c>
      <c r="I7" s="9">
        <f>IF(G7&gt;H7,H7,G7)</f>
        <v>0</v>
      </c>
      <c r="J7" s="9" t="s">
        <v>47</v>
      </c>
    </row>
    <row r="8" spans="2:11" ht="18" customHeight="1" x14ac:dyDescent="0.55000000000000004">
      <c r="B8" s="63"/>
      <c r="C8" s="66"/>
      <c r="D8" s="67"/>
      <c r="F8" s="9" t="s">
        <v>14</v>
      </c>
      <c r="G8" s="9">
        <f>SUM(J59:J63)</f>
        <v>0</v>
      </c>
      <c r="H8" s="9">
        <f>15*C11</f>
        <v>60</v>
      </c>
      <c r="I8" s="9">
        <f>IF(G8&gt;H8,H8,G8)</f>
        <v>0</v>
      </c>
      <c r="J8" s="9" t="s">
        <v>47</v>
      </c>
    </row>
    <row r="9" spans="2:11" x14ac:dyDescent="0.55000000000000004">
      <c r="B9" s="70" t="s">
        <v>44</v>
      </c>
      <c r="C9" s="68" t="s">
        <v>45</v>
      </c>
      <c r="D9" s="69"/>
      <c r="F9" s="9" t="s">
        <v>16</v>
      </c>
      <c r="G9" s="9">
        <f>SUM(J67:J71)</f>
        <v>0</v>
      </c>
      <c r="H9" s="9">
        <f>10*C11</f>
        <v>40</v>
      </c>
      <c r="I9" s="9">
        <f>IF(G9&gt;H9,H9,G9)</f>
        <v>0</v>
      </c>
      <c r="J9" s="9" t="s">
        <v>47</v>
      </c>
    </row>
    <row r="10" spans="2:11" x14ac:dyDescent="0.55000000000000004">
      <c r="B10" s="70"/>
      <c r="C10" s="68" t="s">
        <v>60</v>
      </c>
      <c r="D10" s="69"/>
      <c r="F10" s="9" t="s">
        <v>18</v>
      </c>
      <c r="G10" s="9">
        <f>SUM(J76:J80)</f>
        <v>0</v>
      </c>
      <c r="H10" s="9">
        <f>10*C11</f>
        <v>40</v>
      </c>
      <c r="I10" s="9">
        <f>IF(G10&gt;H10,H10,G10)</f>
        <v>0</v>
      </c>
      <c r="J10" s="9" t="s">
        <v>47</v>
      </c>
    </row>
    <row r="11" spans="2:11" ht="18.5" thickBot="1" x14ac:dyDescent="0.6">
      <c r="B11" s="37" t="s">
        <v>50</v>
      </c>
      <c r="C11" s="25">
        <v>4</v>
      </c>
      <c r="D11" s="26"/>
      <c r="F11" s="9" t="s">
        <v>46</v>
      </c>
      <c r="G11" s="9">
        <f>SUM(G4:G10)</f>
        <v>0</v>
      </c>
      <c r="H11" s="9" t="s">
        <v>47</v>
      </c>
      <c r="I11" s="39">
        <f>SUM(I4:I10)</f>
        <v>0</v>
      </c>
      <c r="J11" s="38" t="str">
        <f>IF(I11&gt;=25*C11,"可","否")</f>
        <v>否</v>
      </c>
    </row>
    <row r="12" spans="2:11" ht="18" customHeight="1" x14ac:dyDescent="0.55000000000000004">
      <c r="B12" s="71" t="s">
        <v>49</v>
      </c>
      <c r="C12" s="72" t="str">
        <f>IF(J4="可",IF(J11="可","更新できます","更新できません"),"更新できません")</f>
        <v>更新できません</v>
      </c>
      <c r="D12" s="73"/>
    </row>
    <row r="13" spans="2:11" ht="18" customHeight="1" x14ac:dyDescent="0.55000000000000004">
      <c r="B13" s="41"/>
      <c r="C13" s="74"/>
      <c r="D13" s="75"/>
    </row>
    <row r="15" spans="2:11" ht="20.5" thickBot="1" x14ac:dyDescent="0.6">
      <c r="B15" s="2" t="s">
        <v>19</v>
      </c>
      <c r="C15" s="1"/>
      <c r="D15" s="1"/>
      <c r="E15" s="1"/>
      <c r="F15" s="1"/>
      <c r="G15" s="1"/>
      <c r="H15" s="1"/>
      <c r="I15" s="1"/>
      <c r="J15" s="1"/>
      <c r="K15" s="10"/>
    </row>
    <row r="16" spans="2:11" x14ac:dyDescent="0.55000000000000004">
      <c r="B16" s="27" t="s">
        <v>0</v>
      </c>
      <c r="C16" s="16" t="s">
        <v>2</v>
      </c>
      <c r="D16" s="16" t="s">
        <v>3</v>
      </c>
      <c r="E16" s="16" t="s">
        <v>4</v>
      </c>
      <c r="F16" s="16" t="s">
        <v>5</v>
      </c>
      <c r="G16" s="16" t="s">
        <v>30</v>
      </c>
      <c r="H16" s="16" t="s">
        <v>6</v>
      </c>
      <c r="I16" s="16" t="s">
        <v>25</v>
      </c>
      <c r="J16" s="16" t="s">
        <v>7</v>
      </c>
      <c r="K16" s="17" t="s">
        <v>36</v>
      </c>
    </row>
    <row r="17" spans="2:11" x14ac:dyDescent="0.55000000000000004">
      <c r="B17" s="28"/>
      <c r="C17" s="76" t="s">
        <v>61</v>
      </c>
      <c r="D17" s="23"/>
      <c r="E17" s="23"/>
      <c r="F17" s="9">
        <v>2</v>
      </c>
      <c r="G17" s="23" t="s">
        <v>61</v>
      </c>
      <c r="H17" s="23">
        <v>1</v>
      </c>
      <c r="I17" s="23" t="s">
        <v>28</v>
      </c>
      <c r="J17" s="9">
        <f>IF(I17="なし",0,F17*G17*H17)</f>
        <v>0</v>
      </c>
      <c r="K17" s="42" t="s">
        <v>34</v>
      </c>
    </row>
    <row r="18" spans="2:11" x14ac:dyDescent="0.55000000000000004">
      <c r="B18" s="28"/>
      <c r="C18" s="76" t="s">
        <v>61</v>
      </c>
      <c r="D18" s="23"/>
      <c r="E18" s="23"/>
      <c r="F18" s="9">
        <v>2</v>
      </c>
      <c r="G18" s="23" t="s">
        <v>61</v>
      </c>
      <c r="H18" s="23">
        <v>1</v>
      </c>
      <c r="I18" s="23" t="s">
        <v>29</v>
      </c>
      <c r="J18" s="9">
        <f t="shared" ref="J18" si="0">IF(I18="なし",0,F18*G18*H18)</f>
        <v>0</v>
      </c>
      <c r="K18" s="42"/>
    </row>
    <row r="19" spans="2:11" x14ac:dyDescent="0.55000000000000004">
      <c r="B19" s="28"/>
      <c r="C19" s="76" t="s">
        <v>61</v>
      </c>
      <c r="D19" s="23"/>
      <c r="E19" s="23"/>
      <c r="F19" s="9">
        <v>2</v>
      </c>
      <c r="G19" s="23"/>
      <c r="H19" s="23">
        <v>1</v>
      </c>
      <c r="I19" s="23" t="s">
        <v>29</v>
      </c>
      <c r="J19" s="9">
        <f t="shared" ref="J19" si="1">IF(I19="なし",0,F19*G19*H19)</f>
        <v>0</v>
      </c>
      <c r="K19" s="42"/>
    </row>
    <row r="20" spans="2:11" x14ac:dyDescent="0.55000000000000004">
      <c r="B20" s="28"/>
      <c r="C20" s="23"/>
      <c r="D20" s="23"/>
      <c r="E20" s="23"/>
      <c r="F20" s="9">
        <v>2</v>
      </c>
      <c r="G20" s="23"/>
      <c r="H20" s="23">
        <v>1</v>
      </c>
      <c r="I20" s="23" t="s">
        <v>29</v>
      </c>
      <c r="J20" s="9">
        <f t="shared" ref="J20:J24" si="2">IF(I20="なし",0,F20*G20*H20)</f>
        <v>0</v>
      </c>
      <c r="K20" s="42"/>
    </row>
    <row r="21" spans="2:11" x14ac:dyDescent="0.55000000000000004">
      <c r="B21" s="77"/>
      <c r="C21" s="78"/>
      <c r="D21" s="78"/>
      <c r="E21" s="78"/>
      <c r="F21" s="9">
        <v>2</v>
      </c>
      <c r="G21" s="23"/>
      <c r="H21" s="23">
        <v>1</v>
      </c>
      <c r="I21" s="23" t="s">
        <v>29</v>
      </c>
      <c r="J21" s="9">
        <f t="shared" ref="J21:J23" si="3">IF(I21="なし",0,F21*G21*H21)</f>
        <v>0</v>
      </c>
      <c r="K21" s="79"/>
    </row>
    <row r="22" spans="2:11" x14ac:dyDescent="0.55000000000000004">
      <c r="B22" s="77"/>
      <c r="C22" s="78"/>
      <c r="D22" s="78"/>
      <c r="E22" s="78"/>
      <c r="F22" s="9">
        <v>2</v>
      </c>
      <c r="G22" s="23"/>
      <c r="H22" s="23">
        <v>1</v>
      </c>
      <c r="I22" s="23" t="s">
        <v>29</v>
      </c>
      <c r="J22" s="9">
        <f t="shared" si="3"/>
        <v>0</v>
      </c>
      <c r="K22" s="79"/>
    </row>
    <row r="23" spans="2:11" x14ac:dyDescent="0.55000000000000004">
      <c r="B23" s="77"/>
      <c r="C23" s="78"/>
      <c r="D23" s="78"/>
      <c r="E23" s="78"/>
      <c r="F23" s="9">
        <v>2</v>
      </c>
      <c r="G23" s="23"/>
      <c r="H23" s="23">
        <v>1</v>
      </c>
      <c r="I23" s="23" t="s">
        <v>29</v>
      </c>
      <c r="J23" s="9">
        <f t="shared" si="3"/>
        <v>0</v>
      </c>
      <c r="K23" s="79"/>
    </row>
    <row r="24" spans="2:11" ht="18.5" thickBot="1" x14ac:dyDescent="0.6">
      <c r="B24" s="29"/>
      <c r="C24" s="24"/>
      <c r="D24" s="24"/>
      <c r="E24" s="24"/>
      <c r="F24" s="18">
        <v>2</v>
      </c>
      <c r="G24" s="24"/>
      <c r="H24" s="24">
        <v>1</v>
      </c>
      <c r="I24" s="24" t="s">
        <v>29</v>
      </c>
      <c r="J24" s="18">
        <f t="shared" si="2"/>
        <v>0</v>
      </c>
      <c r="K24" s="43"/>
    </row>
    <row r="25" spans="2:11" x14ac:dyDescent="0.55000000000000004">
      <c r="H25" t="s">
        <v>33</v>
      </c>
      <c r="K25" s="8"/>
    </row>
    <row r="26" spans="2:11" x14ac:dyDescent="0.55000000000000004">
      <c r="K26" s="8"/>
    </row>
    <row r="27" spans="2:11" ht="20.5" thickBot="1" x14ac:dyDescent="0.6">
      <c r="B27" s="2" t="s">
        <v>24</v>
      </c>
      <c r="C27" s="3"/>
      <c r="D27" s="3"/>
      <c r="E27" s="3"/>
      <c r="F27" s="3"/>
      <c r="G27" s="3"/>
      <c r="H27" s="3"/>
      <c r="I27" s="3"/>
      <c r="J27" s="3"/>
      <c r="K27" s="10"/>
    </row>
    <row r="28" spans="2:11" x14ac:dyDescent="0.55000000000000004">
      <c r="B28" s="27" t="s">
        <v>0</v>
      </c>
      <c r="C28" s="16" t="s">
        <v>2</v>
      </c>
      <c r="D28" s="16" t="s">
        <v>3</v>
      </c>
      <c r="E28" s="16" t="s">
        <v>4</v>
      </c>
      <c r="F28" s="16" t="s">
        <v>5</v>
      </c>
      <c r="G28" s="16" t="s">
        <v>30</v>
      </c>
      <c r="H28" s="16" t="s">
        <v>6</v>
      </c>
      <c r="I28" s="16" t="s">
        <v>26</v>
      </c>
      <c r="J28" s="16" t="s">
        <v>7</v>
      </c>
      <c r="K28" s="17" t="s">
        <v>36</v>
      </c>
    </row>
    <row r="29" spans="2:11" x14ac:dyDescent="0.55000000000000004">
      <c r="B29" s="28"/>
      <c r="C29" s="23"/>
      <c r="D29" s="23"/>
      <c r="E29" s="23"/>
      <c r="F29" s="9">
        <v>1</v>
      </c>
      <c r="G29" s="23"/>
      <c r="H29" s="23">
        <v>1</v>
      </c>
      <c r="I29" s="23" t="s">
        <v>28</v>
      </c>
      <c r="J29" s="9">
        <f>IF(I29="なし",0,F29*G29*H29)</f>
        <v>0</v>
      </c>
      <c r="K29" s="42" t="s">
        <v>34</v>
      </c>
    </row>
    <row r="30" spans="2:11" x14ac:dyDescent="0.55000000000000004">
      <c r="B30" s="28"/>
      <c r="C30" s="23"/>
      <c r="D30" s="23"/>
      <c r="E30" s="23"/>
      <c r="F30" s="9">
        <v>1</v>
      </c>
      <c r="G30" s="23"/>
      <c r="H30" s="23">
        <v>1</v>
      </c>
      <c r="I30" s="23" t="s">
        <v>28</v>
      </c>
      <c r="J30" s="9">
        <f t="shared" ref="J30" si="4">IF(I30="なし",0,F30*G30*H30)</f>
        <v>0</v>
      </c>
      <c r="K30" s="42"/>
    </row>
    <row r="31" spans="2:11" x14ac:dyDescent="0.55000000000000004">
      <c r="B31" s="28"/>
      <c r="C31" s="23"/>
      <c r="D31" s="23"/>
      <c r="E31" s="23"/>
      <c r="F31" s="9">
        <v>1</v>
      </c>
      <c r="G31" s="23"/>
      <c r="H31" s="23">
        <v>1</v>
      </c>
      <c r="I31" s="23" t="s">
        <v>28</v>
      </c>
      <c r="J31" s="9">
        <f t="shared" ref="J31" si="5">IF(I31="なし",0,F31*G31*H31)</f>
        <v>0</v>
      </c>
      <c r="K31" s="42"/>
    </row>
    <row r="32" spans="2:11" x14ac:dyDescent="0.55000000000000004">
      <c r="B32" s="28"/>
      <c r="C32" s="23"/>
      <c r="D32" s="23"/>
      <c r="E32" s="23"/>
      <c r="F32" s="9">
        <v>1</v>
      </c>
      <c r="G32" s="23"/>
      <c r="H32" s="23">
        <v>1</v>
      </c>
      <c r="I32" s="23" t="s">
        <v>28</v>
      </c>
      <c r="J32" s="9">
        <f t="shared" ref="J32:J36" si="6">IF(I32="なし",0,F32*G32*H32)</f>
        <v>0</v>
      </c>
      <c r="K32" s="42"/>
    </row>
    <row r="33" spans="2:11" x14ac:dyDescent="0.55000000000000004">
      <c r="B33" s="77"/>
      <c r="C33" s="78"/>
      <c r="D33" s="78"/>
      <c r="E33" s="78"/>
      <c r="F33" s="9">
        <v>1</v>
      </c>
      <c r="G33" s="23"/>
      <c r="H33" s="23">
        <v>1</v>
      </c>
      <c r="I33" s="23" t="s">
        <v>28</v>
      </c>
      <c r="J33" s="9">
        <f t="shared" ref="J33:J35" si="7">IF(I33="なし",0,F33*G33*H33)</f>
        <v>0</v>
      </c>
      <c r="K33" s="79"/>
    </row>
    <row r="34" spans="2:11" x14ac:dyDescent="0.55000000000000004">
      <c r="B34" s="77"/>
      <c r="C34" s="78"/>
      <c r="D34" s="78"/>
      <c r="E34" s="78"/>
      <c r="F34" s="9">
        <v>1</v>
      </c>
      <c r="G34" s="23"/>
      <c r="H34" s="23">
        <v>1</v>
      </c>
      <c r="I34" s="23" t="s">
        <v>28</v>
      </c>
      <c r="J34" s="9">
        <f t="shared" si="7"/>
        <v>0</v>
      </c>
      <c r="K34" s="79"/>
    </row>
    <row r="35" spans="2:11" x14ac:dyDescent="0.55000000000000004">
      <c r="B35" s="77"/>
      <c r="C35" s="78"/>
      <c r="D35" s="78"/>
      <c r="E35" s="78"/>
      <c r="F35" s="9">
        <v>1</v>
      </c>
      <c r="G35" s="23"/>
      <c r="H35" s="23">
        <v>1</v>
      </c>
      <c r="I35" s="23" t="s">
        <v>28</v>
      </c>
      <c r="J35" s="9">
        <f t="shared" si="7"/>
        <v>0</v>
      </c>
      <c r="K35" s="79"/>
    </row>
    <row r="36" spans="2:11" ht="18.5" thickBot="1" x14ac:dyDescent="0.6">
      <c r="B36" s="29"/>
      <c r="C36" s="24"/>
      <c r="D36" s="24"/>
      <c r="E36" s="24"/>
      <c r="F36" s="18">
        <v>1</v>
      </c>
      <c r="G36" s="24"/>
      <c r="H36" s="24">
        <v>1</v>
      </c>
      <c r="I36" s="24" t="s">
        <v>28</v>
      </c>
      <c r="J36" s="18">
        <f t="shared" si="6"/>
        <v>0</v>
      </c>
      <c r="K36" s="43"/>
    </row>
    <row r="37" spans="2:11" x14ac:dyDescent="0.55000000000000004">
      <c r="H37" t="s">
        <v>33</v>
      </c>
      <c r="K37" s="8"/>
    </row>
    <row r="38" spans="2:11" x14ac:dyDescent="0.55000000000000004">
      <c r="K38" s="8"/>
    </row>
    <row r="39" spans="2:11" ht="20.5" thickBot="1" x14ac:dyDescent="0.6">
      <c r="B39" s="5" t="s">
        <v>23</v>
      </c>
      <c r="C39" s="4"/>
      <c r="D39" s="4"/>
      <c r="E39" s="4"/>
      <c r="F39" s="4"/>
      <c r="G39" s="4"/>
      <c r="H39" s="4"/>
      <c r="I39" s="4"/>
      <c r="J39" s="4"/>
      <c r="K39" s="11"/>
    </row>
    <row r="40" spans="2:11" x14ac:dyDescent="0.55000000000000004">
      <c r="B40" s="27" t="s">
        <v>10</v>
      </c>
      <c r="C40" s="16" t="s">
        <v>11</v>
      </c>
      <c r="D40" s="54" t="s">
        <v>13</v>
      </c>
      <c r="E40" s="55"/>
      <c r="F40" s="16" t="s">
        <v>5</v>
      </c>
      <c r="G40" s="54" t="s">
        <v>32</v>
      </c>
      <c r="H40" s="55"/>
      <c r="I40" s="16" t="s">
        <v>26</v>
      </c>
      <c r="J40" s="16" t="s">
        <v>7</v>
      </c>
      <c r="K40" s="17" t="s">
        <v>36</v>
      </c>
    </row>
    <row r="41" spans="2:11" x14ac:dyDescent="0.55000000000000004">
      <c r="B41" s="30"/>
      <c r="C41" s="21"/>
      <c r="D41" s="56"/>
      <c r="E41" s="57"/>
      <c r="F41" s="9">
        <v>10</v>
      </c>
      <c r="G41" s="56" t="s">
        <v>28</v>
      </c>
      <c r="H41" s="57"/>
      <c r="I41" s="21" t="s">
        <v>28</v>
      </c>
      <c r="J41" s="9">
        <f>IF(G41="なし",0,IF(I41="なし",0,F41))</f>
        <v>0</v>
      </c>
      <c r="K41" s="44" t="s">
        <v>37</v>
      </c>
    </row>
    <row r="42" spans="2:11" x14ac:dyDescent="0.55000000000000004">
      <c r="B42" s="30"/>
      <c r="C42" s="21"/>
      <c r="D42" s="56"/>
      <c r="E42" s="57"/>
      <c r="F42" s="9">
        <v>10</v>
      </c>
      <c r="G42" s="56" t="s">
        <v>29</v>
      </c>
      <c r="H42" s="57"/>
      <c r="I42" s="21" t="s">
        <v>28</v>
      </c>
      <c r="J42" s="9">
        <f t="shared" ref="J42" si="8">IF(G42="なし",0,IF(I42="なし",0,F42))</f>
        <v>0</v>
      </c>
      <c r="K42" s="44"/>
    </row>
    <row r="43" spans="2:11" x14ac:dyDescent="0.55000000000000004">
      <c r="B43" s="30"/>
      <c r="C43" s="21"/>
      <c r="D43" s="56"/>
      <c r="E43" s="57"/>
      <c r="F43" s="9">
        <v>10</v>
      </c>
      <c r="G43" s="56" t="s">
        <v>29</v>
      </c>
      <c r="H43" s="57"/>
      <c r="I43" s="21" t="s">
        <v>28</v>
      </c>
      <c r="J43" s="9">
        <f t="shared" ref="J43" si="9">IF(G43="なし",0,IF(I43="なし",0,F43))</f>
        <v>0</v>
      </c>
      <c r="K43" s="44"/>
    </row>
    <row r="44" spans="2:11" x14ac:dyDescent="0.55000000000000004">
      <c r="B44" s="30"/>
      <c r="C44" s="21"/>
      <c r="D44" s="56"/>
      <c r="E44" s="57"/>
      <c r="F44" s="9">
        <v>10</v>
      </c>
      <c r="G44" s="56" t="s">
        <v>29</v>
      </c>
      <c r="H44" s="57"/>
      <c r="I44" s="21" t="s">
        <v>28</v>
      </c>
      <c r="J44" s="9">
        <f t="shared" ref="J44:J46" si="10">IF(G44="なし",0,IF(I44="なし",0,F44))</f>
        <v>0</v>
      </c>
      <c r="K44" s="42"/>
    </row>
    <row r="45" spans="2:11" x14ac:dyDescent="0.55000000000000004">
      <c r="B45" s="80"/>
      <c r="C45" s="81"/>
      <c r="D45" s="82"/>
      <c r="E45" s="83"/>
      <c r="F45" s="9">
        <v>10</v>
      </c>
      <c r="G45" s="56" t="s">
        <v>29</v>
      </c>
      <c r="H45" s="57"/>
      <c r="I45" s="21" t="s">
        <v>28</v>
      </c>
      <c r="J45" s="9">
        <f t="shared" ref="J45" si="11">IF(G45="なし",0,IF(I45="なし",0,F45))</f>
        <v>0</v>
      </c>
      <c r="K45" s="79"/>
    </row>
    <row r="46" spans="2:11" ht="18.5" thickBot="1" x14ac:dyDescent="0.6">
      <c r="B46" s="31"/>
      <c r="C46" s="22"/>
      <c r="D46" s="58"/>
      <c r="E46" s="59"/>
      <c r="F46" s="18">
        <v>10</v>
      </c>
      <c r="G46" s="58" t="s">
        <v>29</v>
      </c>
      <c r="H46" s="59"/>
      <c r="I46" s="22" t="s">
        <v>28</v>
      </c>
      <c r="J46" s="18">
        <f t="shared" si="10"/>
        <v>0</v>
      </c>
      <c r="K46" s="43"/>
    </row>
    <row r="47" spans="2:11" x14ac:dyDescent="0.55000000000000004">
      <c r="K47" s="8"/>
    </row>
    <row r="48" spans="2:11" ht="20.5" thickBot="1" x14ac:dyDescent="0.6">
      <c r="B48" s="5" t="s">
        <v>51</v>
      </c>
      <c r="C48" s="5"/>
      <c r="D48" s="5"/>
      <c r="E48" s="5"/>
      <c r="F48" s="5"/>
      <c r="G48" s="5"/>
      <c r="H48" s="5"/>
      <c r="I48" s="5"/>
      <c r="J48" s="5"/>
      <c r="K48" s="11"/>
    </row>
    <row r="49" spans="2:11" x14ac:dyDescent="0.55000000000000004">
      <c r="B49" s="27" t="s">
        <v>10</v>
      </c>
      <c r="C49" s="16" t="s">
        <v>11</v>
      </c>
      <c r="D49" s="54" t="s">
        <v>13</v>
      </c>
      <c r="E49" s="55"/>
      <c r="F49" s="16" t="s">
        <v>5</v>
      </c>
      <c r="G49" s="54" t="s">
        <v>32</v>
      </c>
      <c r="H49" s="55"/>
      <c r="I49" s="16" t="s">
        <v>26</v>
      </c>
      <c r="J49" s="16" t="s">
        <v>7</v>
      </c>
      <c r="K49" s="17" t="s">
        <v>36</v>
      </c>
    </row>
    <row r="50" spans="2:11" x14ac:dyDescent="0.55000000000000004">
      <c r="B50" s="30"/>
      <c r="C50" s="21"/>
      <c r="D50" s="56"/>
      <c r="E50" s="57"/>
      <c r="F50" s="9">
        <v>20</v>
      </c>
      <c r="G50" s="56" t="s">
        <v>29</v>
      </c>
      <c r="H50" s="57"/>
      <c r="I50" s="21" t="s">
        <v>28</v>
      </c>
      <c r="J50" s="9">
        <f>IF(G50="なし",0,IF(I50="なし",0,F50))</f>
        <v>0</v>
      </c>
      <c r="K50" s="44" t="s">
        <v>38</v>
      </c>
    </row>
    <row r="51" spans="2:11" x14ac:dyDescent="0.55000000000000004">
      <c r="B51" s="30"/>
      <c r="C51" s="21"/>
      <c r="D51" s="56"/>
      <c r="E51" s="57"/>
      <c r="F51" s="9">
        <v>20</v>
      </c>
      <c r="G51" s="56" t="s">
        <v>29</v>
      </c>
      <c r="H51" s="57"/>
      <c r="I51" s="21" t="s">
        <v>28</v>
      </c>
      <c r="J51" s="9">
        <f t="shared" ref="J51" si="12">IF(G51="なし",0,IF(I51="なし",0,F51))</f>
        <v>0</v>
      </c>
      <c r="K51" s="44"/>
    </row>
    <row r="52" spans="2:11" x14ac:dyDescent="0.55000000000000004">
      <c r="B52" s="30"/>
      <c r="C52" s="21"/>
      <c r="D52" s="56"/>
      <c r="E52" s="57"/>
      <c r="F52" s="9">
        <v>20</v>
      </c>
      <c r="G52" s="56" t="s">
        <v>29</v>
      </c>
      <c r="H52" s="57"/>
      <c r="I52" s="21" t="s">
        <v>28</v>
      </c>
      <c r="J52" s="9">
        <f t="shared" ref="J52" si="13">IF(G52="なし",0,IF(I52="なし",0,F52))</f>
        <v>0</v>
      </c>
      <c r="K52" s="44"/>
    </row>
    <row r="53" spans="2:11" x14ac:dyDescent="0.55000000000000004">
      <c r="B53" s="30"/>
      <c r="C53" s="21"/>
      <c r="D53" s="56"/>
      <c r="E53" s="57"/>
      <c r="F53" s="9">
        <v>20</v>
      </c>
      <c r="G53" s="56" t="s">
        <v>29</v>
      </c>
      <c r="H53" s="57"/>
      <c r="I53" s="21" t="s">
        <v>28</v>
      </c>
      <c r="J53" s="9">
        <f t="shared" ref="J53" si="14">IF(G53="なし",0,IF(I53="なし",0,F53))</f>
        <v>0</v>
      </c>
      <c r="K53" s="44"/>
    </row>
    <row r="54" spans="2:11" x14ac:dyDescent="0.55000000000000004">
      <c r="B54" s="30"/>
      <c r="C54" s="21"/>
      <c r="D54" s="56"/>
      <c r="E54" s="57"/>
      <c r="F54" s="9">
        <v>20</v>
      </c>
      <c r="G54" s="56" t="s">
        <v>29</v>
      </c>
      <c r="H54" s="57"/>
      <c r="I54" s="21" t="s">
        <v>28</v>
      </c>
      <c r="J54" s="9">
        <f t="shared" ref="J54:J55" si="15">IF(G54="なし",0,IF(I54="なし",0,F54))</f>
        <v>0</v>
      </c>
      <c r="K54" s="42"/>
    </row>
    <row r="55" spans="2:11" ht="18.5" thickBot="1" x14ac:dyDescent="0.6">
      <c r="B55" s="31"/>
      <c r="C55" s="22"/>
      <c r="D55" s="58"/>
      <c r="E55" s="59"/>
      <c r="F55" s="18">
        <v>20</v>
      </c>
      <c r="G55" s="58" t="s">
        <v>29</v>
      </c>
      <c r="H55" s="59"/>
      <c r="I55" s="22" t="s">
        <v>28</v>
      </c>
      <c r="J55" s="18">
        <f t="shared" si="15"/>
        <v>0</v>
      </c>
      <c r="K55" s="43"/>
    </row>
    <row r="56" spans="2:11" x14ac:dyDescent="0.55000000000000004">
      <c r="K56" s="8"/>
    </row>
    <row r="57" spans="2:11" ht="20.5" thickBot="1" x14ac:dyDescent="0.6">
      <c r="B57" s="7" t="s">
        <v>22</v>
      </c>
      <c r="C57" s="7"/>
      <c r="D57" s="7"/>
      <c r="E57" s="7"/>
      <c r="F57" s="7"/>
      <c r="G57" s="7"/>
      <c r="H57" s="7"/>
      <c r="I57" s="7"/>
      <c r="J57" s="7"/>
      <c r="K57" s="12"/>
    </row>
    <row r="58" spans="2:11" x14ac:dyDescent="0.55000000000000004">
      <c r="B58" s="27" t="s">
        <v>15</v>
      </c>
      <c r="C58" s="16" t="s">
        <v>2</v>
      </c>
      <c r="D58" s="54" t="s">
        <v>13</v>
      </c>
      <c r="E58" s="55"/>
      <c r="F58" s="16" t="s">
        <v>5</v>
      </c>
      <c r="G58" s="54" t="s">
        <v>30</v>
      </c>
      <c r="H58" s="55"/>
      <c r="I58" s="16" t="s">
        <v>26</v>
      </c>
      <c r="J58" s="16" t="s">
        <v>7</v>
      </c>
      <c r="K58" s="17"/>
    </row>
    <row r="59" spans="2:11" x14ac:dyDescent="0.55000000000000004">
      <c r="B59" s="32"/>
      <c r="C59" s="19"/>
      <c r="D59" s="49"/>
      <c r="E59" s="48"/>
      <c r="F59" s="9">
        <v>1</v>
      </c>
      <c r="G59" s="49"/>
      <c r="H59" s="48"/>
      <c r="I59" s="19" t="s">
        <v>28</v>
      </c>
      <c r="J59" s="9">
        <f>IF(I59="なし",0,F59*G59)</f>
        <v>0</v>
      </c>
      <c r="K59" s="42"/>
    </row>
    <row r="60" spans="2:11" x14ac:dyDescent="0.55000000000000004">
      <c r="B60" s="32"/>
      <c r="C60" s="19"/>
      <c r="D60" s="49"/>
      <c r="E60" s="48"/>
      <c r="F60" s="9">
        <v>1</v>
      </c>
      <c r="G60" s="49"/>
      <c r="H60" s="48"/>
      <c r="I60" s="19" t="s">
        <v>28</v>
      </c>
      <c r="J60" s="9">
        <f t="shared" ref="J60" si="16">IF(I60="なし",0,F60*G60)</f>
        <v>0</v>
      </c>
      <c r="K60" s="42"/>
    </row>
    <row r="61" spans="2:11" x14ac:dyDescent="0.55000000000000004">
      <c r="B61" s="32"/>
      <c r="C61" s="19"/>
      <c r="D61" s="49"/>
      <c r="E61" s="48"/>
      <c r="F61" s="9">
        <v>1</v>
      </c>
      <c r="G61" s="49"/>
      <c r="H61" s="48"/>
      <c r="I61" s="19" t="s">
        <v>28</v>
      </c>
      <c r="J61" s="9">
        <f t="shared" ref="J61" si="17">IF(I61="なし",0,F61*G61)</f>
        <v>0</v>
      </c>
      <c r="K61" s="42"/>
    </row>
    <row r="62" spans="2:11" x14ac:dyDescent="0.55000000000000004">
      <c r="B62" s="32"/>
      <c r="C62" s="19"/>
      <c r="D62" s="49"/>
      <c r="E62" s="48"/>
      <c r="F62" s="9">
        <v>1</v>
      </c>
      <c r="G62" s="49"/>
      <c r="H62" s="48"/>
      <c r="I62" s="19" t="s">
        <v>28</v>
      </c>
      <c r="J62" s="9">
        <f t="shared" ref="J62:J63" si="18">IF(I62="なし",0,F62*G62)</f>
        <v>0</v>
      </c>
      <c r="K62" s="42"/>
    </row>
    <row r="63" spans="2:11" ht="18.5" thickBot="1" x14ac:dyDescent="0.6">
      <c r="B63" s="33"/>
      <c r="C63" s="20"/>
      <c r="D63" s="50"/>
      <c r="E63" s="51"/>
      <c r="F63" s="18">
        <v>1</v>
      </c>
      <c r="G63" s="50"/>
      <c r="H63" s="51"/>
      <c r="I63" s="20" t="s">
        <v>28</v>
      </c>
      <c r="J63" s="18">
        <f t="shared" si="18"/>
        <v>0</v>
      </c>
      <c r="K63" s="43"/>
    </row>
    <row r="64" spans="2:11" x14ac:dyDescent="0.55000000000000004">
      <c r="K64" s="8"/>
    </row>
    <row r="65" spans="2:11" ht="20.5" thickBot="1" x14ac:dyDescent="0.6">
      <c r="B65" s="7" t="s">
        <v>21</v>
      </c>
      <c r="C65" s="6"/>
      <c r="D65" s="6"/>
      <c r="E65" s="6"/>
      <c r="F65" s="6"/>
      <c r="G65" s="6"/>
      <c r="H65" s="6"/>
      <c r="I65" s="6"/>
      <c r="J65" s="6"/>
      <c r="K65" s="12"/>
    </row>
    <row r="66" spans="2:11" x14ac:dyDescent="0.55000000000000004">
      <c r="B66" s="60" t="s">
        <v>17</v>
      </c>
      <c r="C66" s="61"/>
      <c r="D66" s="61"/>
      <c r="E66" s="55"/>
      <c r="F66" s="16" t="s">
        <v>5</v>
      </c>
      <c r="G66" s="54" t="s">
        <v>48</v>
      </c>
      <c r="H66" s="55"/>
      <c r="I66" s="16" t="s">
        <v>26</v>
      </c>
      <c r="J66" s="16" t="s">
        <v>7</v>
      </c>
      <c r="K66" s="17" t="s">
        <v>36</v>
      </c>
    </row>
    <row r="67" spans="2:11" x14ac:dyDescent="0.55000000000000004">
      <c r="B67" s="46"/>
      <c r="C67" s="47"/>
      <c r="D67" s="47"/>
      <c r="E67" s="48"/>
      <c r="F67" s="9">
        <v>10</v>
      </c>
      <c r="G67" s="49" t="s">
        <v>29</v>
      </c>
      <c r="H67" s="48"/>
      <c r="I67" s="19" t="s">
        <v>28</v>
      </c>
      <c r="J67" s="9">
        <f t="shared" ref="J67:J71" si="19">IF(G67="なし",0,IF(I67="なし",0,F67))</f>
        <v>0</v>
      </c>
      <c r="K67" s="44" t="s">
        <v>35</v>
      </c>
    </row>
    <row r="68" spans="2:11" x14ac:dyDescent="0.55000000000000004">
      <c r="B68" s="46"/>
      <c r="C68" s="47"/>
      <c r="D68" s="47"/>
      <c r="E68" s="48"/>
      <c r="F68" s="9">
        <v>10</v>
      </c>
      <c r="G68" s="49" t="s">
        <v>29</v>
      </c>
      <c r="H68" s="48"/>
      <c r="I68" s="19" t="s">
        <v>28</v>
      </c>
      <c r="J68" s="9">
        <f t="shared" si="19"/>
        <v>0</v>
      </c>
      <c r="K68" s="44"/>
    </row>
    <row r="69" spans="2:11" x14ac:dyDescent="0.55000000000000004">
      <c r="B69" s="46"/>
      <c r="C69" s="47"/>
      <c r="D69" s="47"/>
      <c r="E69" s="48"/>
      <c r="F69" s="9">
        <v>10</v>
      </c>
      <c r="G69" s="49" t="s">
        <v>29</v>
      </c>
      <c r="H69" s="48"/>
      <c r="I69" s="19" t="s">
        <v>28</v>
      </c>
      <c r="J69" s="9">
        <f t="shared" ref="J69" si="20">IF(G69="なし",0,IF(I69="なし",0,F69))</f>
        <v>0</v>
      </c>
      <c r="K69" s="44"/>
    </row>
    <row r="70" spans="2:11" x14ac:dyDescent="0.55000000000000004">
      <c r="B70" s="46"/>
      <c r="C70" s="47"/>
      <c r="D70" s="47"/>
      <c r="E70" s="48"/>
      <c r="F70" s="9">
        <v>10</v>
      </c>
      <c r="G70" s="49" t="s">
        <v>29</v>
      </c>
      <c r="H70" s="48"/>
      <c r="I70" s="19" t="s">
        <v>28</v>
      </c>
      <c r="J70" s="9">
        <f t="shared" si="19"/>
        <v>0</v>
      </c>
      <c r="K70" s="44"/>
    </row>
    <row r="71" spans="2:11" ht="18.5" thickBot="1" x14ac:dyDescent="0.6">
      <c r="B71" s="52"/>
      <c r="C71" s="53"/>
      <c r="D71" s="53"/>
      <c r="E71" s="51"/>
      <c r="F71" s="18">
        <v>10</v>
      </c>
      <c r="G71" s="50" t="s">
        <v>29</v>
      </c>
      <c r="H71" s="51"/>
      <c r="I71" s="20" t="s">
        <v>28</v>
      </c>
      <c r="J71" s="18">
        <f t="shared" si="19"/>
        <v>0</v>
      </c>
      <c r="K71" s="45"/>
    </row>
    <row r="72" spans="2:11" x14ac:dyDescent="0.55000000000000004">
      <c r="B72" s="14" t="s">
        <v>40</v>
      </c>
      <c r="C72" s="8"/>
      <c r="D72" s="8"/>
      <c r="E72" s="8"/>
      <c r="F72" s="8"/>
      <c r="G72" s="8"/>
      <c r="H72" s="8"/>
      <c r="I72" s="8"/>
      <c r="J72" s="8"/>
      <c r="K72" s="13"/>
    </row>
    <row r="73" spans="2:11" x14ac:dyDescent="0.55000000000000004">
      <c r="K73" s="8"/>
    </row>
    <row r="74" spans="2:11" ht="20.5" thickBot="1" x14ac:dyDescent="0.6">
      <c r="B74" s="7" t="s">
        <v>20</v>
      </c>
      <c r="C74" s="7"/>
      <c r="D74" s="7"/>
      <c r="E74" s="7"/>
      <c r="F74" s="7"/>
      <c r="G74" s="7"/>
      <c r="H74" s="7"/>
      <c r="I74" s="7"/>
      <c r="J74" s="7"/>
      <c r="K74" s="12"/>
    </row>
    <row r="75" spans="2:11" x14ac:dyDescent="0.55000000000000004">
      <c r="B75" s="60" t="s">
        <v>27</v>
      </c>
      <c r="C75" s="61"/>
      <c r="D75" s="61"/>
      <c r="E75" s="55"/>
      <c r="F75" s="16" t="s">
        <v>5</v>
      </c>
      <c r="G75" s="16" t="s">
        <v>30</v>
      </c>
      <c r="H75" s="16" t="s">
        <v>52</v>
      </c>
      <c r="I75" s="16" t="s">
        <v>26</v>
      </c>
      <c r="J75" s="16" t="s">
        <v>7</v>
      </c>
      <c r="K75" s="17" t="s">
        <v>36</v>
      </c>
    </row>
    <row r="76" spans="2:11" x14ac:dyDescent="0.55000000000000004">
      <c r="B76" s="46"/>
      <c r="C76" s="47"/>
      <c r="D76" s="47"/>
      <c r="E76" s="48"/>
      <c r="F76" s="9">
        <v>0.5</v>
      </c>
      <c r="G76" s="34"/>
      <c r="H76" s="34"/>
      <c r="I76" s="19" t="s">
        <v>28</v>
      </c>
      <c r="J76" s="9">
        <f t="shared" ref="J76:J80" si="21">IF(I76="なし",0,F76*G76)</f>
        <v>0</v>
      </c>
      <c r="K76" s="44" t="s">
        <v>39</v>
      </c>
    </row>
    <row r="77" spans="2:11" x14ac:dyDescent="0.55000000000000004">
      <c r="B77" s="46"/>
      <c r="C77" s="47"/>
      <c r="D77" s="47"/>
      <c r="E77" s="48"/>
      <c r="F77" s="9">
        <v>0.5</v>
      </c>
      <c r="G77" s="34"/>
      <c r="H77" s="34"/>
      <c r="I77" s="19" t="s">
        <v>28</v>
      </c>
      <c r="J77" s="9">
        <f t="shared" si="21"/>
        <v>0</v>
      </c>
      <c r="K77" s="44"/>
    </row>
    <row r="78" spans="2:11" x14ac:dyDescent="0.55000000000000004">
      <c r="B78" s="46"/>
      <c r="C78" s="47"/>
      <c r="D78" s="47"/>
      <c r="E78" s="48"/>
      <c r="F78" s="9">
        <v>0.5</v>
      </c>
      <c r="G78" s="34"/>
      <c r="H78" s="34"/>
      <c r="I78" s="19" t="s">
        <v>28</v>
      </c>
      <c r="J78" s="9">
        <f t="shared" ref="J78" si="22">IF(I78="なし",0,F78*G78)</f>
        <v>0</v>
      </c>
      <c r="K78" s="44"/>
    </row>
    <row r="79" spans="2:11" x14ac:dyDescent="0.55000000000000004">
      <c r="B79" s="46"/>
      <c r="C79" s="47"/>
      <c r="D79" s="47"/>
      <c r="E79" s="48"/>
      <c r="F79" s="9">
        <v>0.5</v>
      </c>
      <c r="G79" s="34"/>
      <c r="H79" s="34"/>
      <c r="I79" s="19" t="s">
        <v>28</v>
      </c>
      <c r="J79" s="9">
        <f t="shared" si="21"/>
        <v>0</v>
      </c>
      <c r="K79" s="42"/>
    </row>
    <row r="80" spans="2:11" ht="18.5" thickBot="1" x14ac:dyDescent="0.6">
      <c r="B80" s="52"/>
      <c r="C80" s="53"/>
      <c r="D80" s="53"/>
      <c r="E80" s="51"/>
      <c r="F80" s="18">
        <v>0.5</v>
      </c>
      <c r="G80" s="35"/>
      <c r="H80" s="35"/>
      <c r="I80" s="20" t="s">
        <v>28</v>
      </c>
      <c r="J80" s="18">
        <f t="shared" si="21"/>
        <v>0</v>
      </c>
      <c r="K80" s="43"/>
    </row>
    <row r="81" spans="10:10" x14ac:dyDescent="0.55000000000000004">
      <c r="J81" s="36" t="s">
        <v>53</v>
      </c>
    </row>
  </sheetData>
  <sheetProtection sheet="1" objects="1" scenarios="1"/>
  <mergeCells count="76">
    <mergeCell ref="D61:E61"/>
    <mergeCell ref="G61:H61"/>
    <mergeCell ref="D60:E60"/>
    <mergeCell ref="G60:H60"/>
    <mergeCell ref="B66:E66"/>
    <mergeCell ref="C10:D10"/>
    <mergeCell ref="B9:B10"/>
    <mergeCell ref="B12:B13"/>
    <mergeCell ref="C12:D13"/>
    <mergeCell ref="G53:H53"/>
    <mergeCell ref="D52:E52"/>
    <mergeCell ref="G52:H52"/>
    <mergeCell ref="D51:E51"/>
    <mergeCell ref="G51:H51"/>
    <mergeCell ref="G45:H45"/>
    <mergeCell ref="G55:H55"/>
    <mergeCell ref="G44:H44"/>
    <mergeCell ref="G54:H54"/>
    <mergeCell ref="B7:B8"/>
    <mergeCell ref="C7:D8"/>
    <mergeCell ref="G40:H40"/>
    <mergeCell ref="G41:H41"/>
    <mergeCell ref="G46:H46"/>
    <mergeCell ref="G49:H49"/>
    <mergeCell ref="G50:H50"/>
    <mergeCell ref="G43:H43"/>
    <mergeCell ref="G42:H42"/>
    <mergeCell ref="D40:E40"/>
    <mergeCell ref="D49:E49"/>
    <mergeCell ref="D43:E43"/>
    <mergeCell ref="C9:D9"/>
    <mergeCell ref="G58:H58"/>
    <mergeCell ref="G59:H59"/>
    <mergeCell ref="G63:H63"/>
    <mergeCell ref="G66:H66"/>
    <mergeCell ref="G67:H67"/>
    <mergeCell ref="G62:H62"/>
    <mergeCell ref="D58:E58"/>
    <mergeCell ref="B80:E80"/>
    <mergeCell ref="D41:E41"/>
    <mergeCell ref="D46:E46"/>
    <mergeCell ref="D50:E50"/>
    <mergeCell ref="D55:E55"/>
    <mergeCell ref="D59:E59"/>
    <mergeCell ref="D63:E63"/>
    <mergeCell ref="D44:E44"/>
    <mergeCell ref="D54:E54"/>
    <mergeCell ref="D62:E62"/>
    <mergeCell ref="B75:E75"/>
    <mergeCell ref="B76:E76"/>
    <mergeCell ref="D42:E42"/>
    <mergeCell ref="D53:E53"/>
    <mergeCell ref="B77:E77"/>
    <mergeCell ref="K67:K71"/>
    <mergeCell ref="K76:K80"/>
    <mergeCell ref="B70:E70"/>
    <mergeCell ref="G70:H70"/>
    <mergeCell ref="B79:E79"/>
    <mergeCell ref="G71:H71"/>
    <mergeCell ref="B69:E69"/>
    <mergeCell ref="G69:H69"/>
    <mergeCell ref="B68:E68"/>
    <mergeCell ref="G68:H68"/>
    <mergeCell ref="B78:E78"/>
    <mergeCell ref="B67:E67"/>
    <mergeCell ref="B71:E71"/>
    <mergeCell ref="K17:K24"/>
    <mergeCell ref="K29:K36"/>
    <mergeCell ref="K41:K46"/>
    <mergeCell ref="K50:K55"/>
    <mergeCell ref="K59:K63"/>
    <mergeCell ref="G2:G3"/>
    <mergeCell ref="H2:H3"/>
    <mergeCell ref="I2:I3"/>
    <mergeCell ref="J2:J3"/>
    <mergeCell ref="F2:F3"/>
  </mergeCells>
  <phoneticPr fontId="2"/>
  <dataValidations count="5">
    <dataValidation type="list" allowBlank="1" showInputMessage="1" showErrorMessage="1" sqref="I67:I72 I76:I80 I17:I24 I29:I36 I50:I55 I59:I63 I41:I46" xr:uid="{00000000-0002-0000-0000-000000000000}">
      <formula1>"なし,添付"</formula1>
    </dataValidation>
    <dataValidation type="list" allowBlank="1" showInputMessage="1" showErrorMessage="1" sqref="H17:H24 H29:H36" xr:uid="{00000000-0002-0000-0000-000001000000}">
      <formula1>"1,2"</formula1>
    </dataValidation>
    <dataValidation type="list" allowBlank="1" showInputMessage="1" showErrorMessage="1" sqref="G50:H55 G41:H46" xr:uid="{00000000-0002-0000-0000-000002000000}">
      <formula1>"なし,実施"</formula1>
    </dataValidation>
    <dataValidation type="list" allowBlank="1" showInputMessage="1" showErrorMessage="1" sqref="G67:H72" xr:uid="{00000000-0002-0000-0000-000003000000}">
      <formula1>"なし,新規取得,更新"</formula1>
    </dataValidation>
    <dataValidation type="list" allowBlank="1" showInputMessage="1" showErrorMessage="1" sqref="C11:D11" xr:uid="{00000000-0002-0000-0000-000004000000}">
      <formula1>"1,2,3,4"</formula1>
    </dataValidation>
  </dataValidation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PC 01</cp:lastModifiedBy>
  <dcterms:created xsi:type="dcterms:W3CDTF">2022-03-08T08:40:12Z</dcterms:created>
  <dcterms:modified xsi:type="dcterms:W3CDTF">2025-04-08T14:15:55Z</dcterms:modified>
</cp:coreProperties>
</file>